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dmin Group\Communications\_EDITING IN PROGRESS\CARB docs\Western States Council of Sheet Metal Workers\FINALS\"/>
    </mc:Choice>
  </mc:AlternateContent>
  <xr:revisionPtr revIDLastSave="0" documentId="13_ncr:1_{89400F73-A717-4AD8-B43C-0F000BBB4E3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Expend Plan" sheetId="2" r:id="rId1"/>
  </sheets>
  <definedNames>
    <definedName name="FP_TotalAdminCap_Leveraged_Funding_Amount">'Expend Plan'!$H$14</definedName>
    <definedName name="FP_TotalAdminCap_WIOA_15">'Expend Plan'!$G$14</definedName>
    <definedName name="FP_TotalProgranCost_Leveraged_Funding_Amount">'Expend Plan'!$H$15</definedName>
    <definedName name="FP_TotalProgranCost_WIOA_15">'Expend Plan'!$G$15</definedName>
    <definedName name="GMS_Application_Lead_Agency_Applicant">'Expend Plan'!$B$9</definedName>
    <definedName name="GMS_Application_Name">'Expend Plan'!$B$10</definedName>
    <definedName name="Quarter_Quarterly_Planned_Expenditures">'Expend Plan'!$B$19</definedName>
    <definedName name="Quarter_Quarterly_Planned_Match">'Expend Plan'!$D$19</definedName>
    <definedName name="Quarter_Start">'Expend Plan'!$A$19:$F$19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2" l="1"/>
  <c r="A30" i="2"/>
  <c r="A29" i="2"/>
  <c r="A28" i="2"/>
  <c r="A27" i="2"/>
  <c r="A26" i="2"/>
  <c r="A25" i="2"/>
  <c r="A24" i="2"/>
  <c r="A23" i="2"/>
  <c r="A22" i="2"/>
  <c r="A21" i="2"/>
  <c r="A20" i="2"/>
  <c r="A19" i="2"/>
  <c r="C15" i="2"/>
  <c r="B15" i="2"/>
  <c r="D15" i="2" s="1"/>
  <c r="C14" i="2"/>
  <c r="C16" i="2" s="1"/>
  <c r="B14" i="2"/>
  <c r="B16" i="2" s="1"/>
  <c r="D32" i="2"/>
  <c r="C28" i="2"/>
  <c r="B32" i="2"/>
  <c r="E24" i="2"/>
  <c r="C20" i="2"/>
  <c r="E25" i="2"/>
  <c r="C30" i="2"/>
  <c r="C29" i="2"/>
  <c r="E29" i="2"/>
  <c r="C25" i="2"/>
  <c r="C31" i="2"/>
  <c r="C22" i="2"/>
  <c r="E20" i="2"/>
  <c r="E21" i="2"/>
  <c r="E23" i="2"/>
  <c r="C27" i="2"/>
  <c r="C23" i="2"/>
  <c r="E28" i="2"/>
  <c r="C21" i="2"/>
  <c r="C32" i="2"/>
  <c r="C19" i="2"/>
  <c r="C26" i="2"/>
  <c r="E30" i="2"/>
  <c r="E27" i="2"/>
  <c r="E26" i="2"/>
  <c r="E19" i="2"/>
  <c r="E22" i="2"/>
  <c r="C24" i="2"/>
  <c r="E31" i="2"/>
  <c r="D14" i="2" l="1"/>
  <c r="D16" i="2" s="1"/>
  <c r="F26" i="2"/>
  <c r="F30" i="2"/>
  <c r="F31" i="2"/>
  <c r="F19" i="2"/>
  <c r="F21" i="2"/>
  <c r="F23" i="2"/>
  <c r="F29" i="2"/>
  <c r="F20" i="2"/>
  <c r="F27" i="2"/>
  <c r="F28" i="2"/>
  <c r="E32" i="2"/>
  <c r="F25" i="2"/>
  <c r="F24" i="2"/>
  <c r="F32" i="2"/>
  <c r="F22" i="2"/>
</calcChain>
</file>

<file path=xl/sharedStrings.xml><?xml version="1.0" encoding="utf-8"?>
<sst xmlns="http://schemas.openxmlformats.org/spreadsheetml/2006/main" count="22" uniqueCount="22">
  <si>
    <t>High Road Training Partnership: Resilient Workforce Program (RWP)</t>
  </si>
  <si>
    <t>Funding &amp; Expenditure Plan</t>
  </si>
  <si>
    <t>Organization</t>
  </si>
  <si>
    <t>Project Name</t>
  </si>
  <si>
    <t>I. FUNDING PLAN</t>
  </si>
  <si>
    <t>Fund Source</t>
  </si>
  <si>
    <t xml:space="preserve">Grant Funds
</t>
  </si>
  <si>
    <t>Project Total</t>
  </si>
  <si>
    <t>Total Administration - 20% Cap</t>
  </si>
  <si>
    <t>Total Program Cost</t>
  </si>
  <si>
    <t>Total Subgrant Amount</t>
  </si>
  <si>
    <t>II.  EXPENDITURE PLAN</t>
  </si>
  <si>
    <t>Quarter/Year</t>
  </si>
  <si>
    <t>Quarterly Planned Expenditures</t>
  </si>
  <si>
    <t>Cumulative Planned Expenditures</t>
  </si>
  <si>
    <t>Quarterly Planned Match</t>
  </si>
  <si>
    <t>Cumulative Planned Match</t>
  </si>
  <si>
    <t>Project Total Planned Expenditures</t>
  </si>
  <si>
    <t>TOTAL</t>
  </si>
  <si>
    <t>Leveraged/Match Funds</t>
  </si>
  <si>
    <t>Western States Council of Sheet Metal Workers</t>
  </si>
  <si>
    <t>High Road to Sheet Metal: WSC-SMART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</si>
</sst>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name val="Calibri (Body)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0" borderId="0" xfId="0" applyFont="1" applyAlignment="1">
      <alignment horizontal="center" vertical="center" wrapText="1"/>
    </xf>
    <xf numFmtId="0" fontId="3" fillId="4" borderId="8" xfId="0" applyFont="1" applyFill="1" applyBorder="1"/>
    <xf numFmtId="0" fontId="3" fillId="4" borderId="9" xfId="0" applyFont="1" applyFill="1" applyBorder="1"/>
    <xf numFmtId="0" fontId="3" fillId="3" borderId="0" xfId="0" applyFont="1" applyFill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/>
    <xf numFmtId="0" fontId="3" fillId="2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8" fillId="0" borderId="0" xfId="0" applyFont="1"/>
    <xf numFmtId="0" fontId="11" fillId="5" borderId="0" xfId="2" applyFont="1" applyFill="1" applyAlignment="1">
      <alignment horizontal="center"/>
    </xf>
    <xf numFmtId="0" fontId="12" fillId="5" borderId="0" xfId="2" applyFont="1" applyFill="1" applyAlignment="1">
      <alignment horizontal="right"/>
    </xf>
    <xf numFmtId="0" fontId="10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164" fontId="13" fillId="0" borderId="0" xfId="0" applyNumberFormat="1" applyFont="1"/>
    <xf numFmtId="164" fontId="14" fillId="0" borderId="0" xfId="0" applyNumberFormat="1" applyFont="1"/>
    <xf numFmtId="164" fontId="1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 applyProtection="1">
      <alignment horizontal="right"/>
      <protection locked="0"/>
    </xf>
    <xf numFmtId="164" fontId="3" fillId="0" borderId="6" xfId="0" applyNumberFormat="1" applyFont="1" applyBorder="1" applyAlignment="1">
      <alignment horizontal="right"/>
    </xf>
    <xf numFmtId="17" fontId="3" fillId="0" borderId="7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 applyProtection="1">
      <alignment horizontal="right"/>
      <protection locked="0"/>
    </xf>
    <xf numFmtId="164" fontId="1" fillId="0" borderId="10" xfId="0" applyNumberFormat="1" applyFont="1" applyBorder="1" applyAlignment="1">
      <alignment horizontal="right"/>
    </xf>
    <xf numFmtId="0" fontId="2" fillId="2" borderId="0" xfId="0" applyFont="1" applyFill="1" applyAlignment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7" xfId="0" applyFont="1" applyFill="1" applyBorder="1" applyAlignment="1"/>
    <xf numFmtId="0" fontId="3" fillId="2" borderId="18" xfId="0" applyFont="1" applyFill="1" applyBorder="1" applyAlignme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177350</xdr:colOff>
      <xdr:row>0</xdr:row>
      <xdr:rowOff>45035</xdr:rowOff>
    </xdr:from>
    <xdr:to>
      <xdr:col>0</xdr:col>
      <xdr:colOff>2755669</xdr:colOff>
      <xdr:row>3</xdr:row>
      <xdr:rowOff>197435</xdr:rowOff>
    </xdr:to>
    <xdr:pic>
      <xdr:nvPicPr>
        <xdr:cNvPr id="6" name="Picture 5" descr="High Road Training Partnership logo">
          <a:extLst>
            <a:ext uri="{FF2B5EF4-FFF2-40B4-BE49-F238E27FC236}">
              <a16:creationId xmlns:a16="http://schemas.microsoft.com/office/drawing/2014/main" id="{441E69E7-5D37-E74D-86D2-5283017F4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50" y="45035"/>
          <a:ext cx="2578319" cy="77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R113"/>
  <sheetViews>
    <sheetView showGridLines="0" tabSelected="1" zoomScale="90" zoomScaleNormal="90" zoomScalePageLayoutView="80" workbookViewId="0">
      <selection activeCell="C7" sqref="C7"/>
    </sheetView>
  </sheetViews>
  <sheetFormatPr defaultColWidth="3.85546875" defaultRowHeight="15.75"/>
  <cols>
    <col min="1" max="1" width="45" style="1" bestFit="1" customWidth="1"/>
    <col min="2" max="2" width="17.140625" style="1" customWidth="1"/>
    <col min="3" max="3" width="17.5703125" style="1" customWidth="1"/>
    <col min="4" max="5" width="16.140625" style="1" customWidth="1"/>
    <col min="6" max="6" width="16.28515625" style="1" customWidth="1"/>
    <col min="7" max="7" width="10.140625" style="1" customWidth="1"/>
    <col min="8" max="10" width="9.42578125" style="1" customWidth="1"/>
    <col min="11" max="11" width="11.7109375" style="1" customWidth="1"/>
    <col min="12" max="13" width="8.28515625" style="1" customWidth="1"/>
    <col min="14" max="16384" width="3.85546875" style="1"/>
  </cols>
  <sheetData>
    <row r="2" spans="1:18">
      <c r="E2" s="27"/>
      <c r="F2" s="27"/>
    </row>
    <row r="3" spans="1:18">
      <c r="E3" s="28"/>
      <c r="F3" s="29"/>
    </row>
    <row r="4" spans="1:18">
      <c r="E4" s="28"/>
      <c r="F4" s="29"/>
    </row>
    <row r="5" spans="1:18">
      <c r="E5" s="28"/>
      <c r="F5" s="29"/>
    </row>
    <row r="6" spans="1:18" ht="18.75">
      <c r="A6" s="26" t="s">
        <v>0</v>
      </c>
      <c r="B6" s="20"/>
      <c r="C6" s="20"/>
      <c r="E6" s="28"/>
      <c r="F6" s="29"/>
    </row>
    <row r="7" spans="1:18" ht="18.75">
      <c r="A7" s="45" t="s">
        <v>1</v>
      </c>
      <c r="B7" s="45"/>
      <c r="C7" s="45"/>
      <c r="E7" s="30"/>
      <c r="F7" s="29"/>
    </row>
    <row r="8" spans="1:18" ht="19.5" thickBot="1">
      <c r="A8" s="25"/>
      <c r="B8" s="25"/>
      <c r="C8" s="25"/>
    </row>
    <row r="9" spans="1:18">
      <c r="A9" s="23" t="s">
        <v>2</v>
      </c>
      <c r="B9" s="46" t="s">
        <v>20</v>
      </c>
      <c r="C9" s="46"/>
      <c r="D9" s="46"/>
      <c r="E9" s="46"/>
      <c r="F9" s="47"/>
    </row>
    <row r="10" spans="1:18" ht="16.5" thickBot="1">
      <c r="A10" s="24" t="s">
        <v>3</v>
      </c>
      <c r="B10" s="48" t="s">
        <v>21</v>
      </c>
      <c r="C10" s="48"/>
      <c r="D10" s="48"/>
      <c r="E10" s="48"/>
      <c r="F10" s="49"/>
    </row>
    <row r="11" spans="1:18" ht="15.95" customHeight="1" thickBot="1">
      <c r="A11" s="19"/>
      <c r="B11" s="18"/>
      <c r="C11"/>
      <c r="D11"/>
      <c r="E11"/>
      <c r="F11"/>
      <c r="G11" s="17"/>
      <c r="H11" s="17"/>
      <c r="K11" s="17"/>
      <c r="L11" s="17"/>
      <c r="M11" s="17"/>
      <c r="N11" s="17"/>
      <c r="O11" s="17"/>
      <c r="P11" s="17"/>
      <c r="Q11" s="17"/>
      <c r="R11" s="17"/>
    </row>
    <row r="12" spans="1:18" ht="19.350000000000001" customHeight="1" thickBot="1">
      <c r="A12" s="6" t="s">
        <v>4</v>
      </c>
      <c r="B12" s="10"/>
      <c r="C12" s="10"/>
      <c r="D12" s="10"/>
      <c r="E12" s="10"/>
      <c r="F12" s="11"/>
    </row>
    <row r="13" spans="1:18" ht="36" customHeight="1" thickBot="1">
      <c r="A13" s="13" t="s">
        <v>5</v>
      </c>
      <c r="B13" s="14" t="s">
        <v>6</v>
      </c>
      <c r="C13" s="15" t="s">
        <v>19</v>
      </c>
      <c r="D13" s="16" t="s">
        <v>7</v>
      </c>
      <c r="E13" s="12"/>
      <c r="F13" s="3"/>
    </row>
    <row r="14" spans="1:18" ht="24" customHeight="1">
      <c r="A14" s="21" t="s">
        <v>8</v>
      </c>
      <c r="B14" s="33">
        <f>IF(FP_TotalAdminCap_WIOA_15="",0,FP_TotalAdminCap_WIOA_15)</f>
        <v>502610</v>
      </c>
      <c r="C14" s="33">
        <f>IF(FP_TotalAdminCap_Leveraged_Funding_Amount="",0,FP_TotalAdminCap_Leveraged_Funding_Amount)</f>
        <v>0</v>
      </c>
      <c r="D14" s="34">
        <f>SUM(B14:C14)</f>
        <v>502610</v>
      </c>
      <c r="E14" s="12"/>
      <c r="F14" s="3"/>
      <c r="G14" s="31">
        <v>502610</v>
      </c>
      <c r="H14" s="32">
        <v>0</v>
      </c>
    </row>
    <row r="15" spans="1:18" ht="32.1" customHeight="1">
      <c r="A15" s="2" t="s">
        <v>9</v>
      </c>
      <c r="B15" s="35">
        <f>IF(FP_TotalProgranCost_WIOA_15="",0,FP_TotalProgranCost_WIOA_15)</f>
        <v>12830356.630000001</v>
      </c>
      <c r="C15" s="33">
        <f>IF(FP_TotalProgranCost_Leveraged_Funding_Amount="",0,FP_TotalProgranCost_Leveraged_Funding_Amount)</f>
        <v>2524145</v>
      </c>
      <c r="D15" s="34">
        <f>SUM(B15:C15)</f>
        <v>15354501.630000001</v>
      </c>
      <c r="E15" s="12"/>
      <c r="F15" s="3"/>
      <c r="G15" s="31">
        <v>12830356.630000001</v>
      </c>
      <c r="H15" s="31">
        <v>2524145</v>
      </c>
    </row>
    <row r="16" spans="1:18" ht="27.75" customHeight="1" thickBot="1">
      <c r="A16" s="4" t="s">
        <v>10</v>
      </c>
      <c r="B16" s="36">
        <f>SUM(B14:B15)</f>
        <v>13332966.630000001</v>
      </c>
      <c r="C16" s="36">
        <f>SUM(C14:C15)</f>
        <v>2524145</v>
      </c>
      <c r="D16" s="36">
        <f>SUM(D14:D15)</f>
        <v>15857111.630000001</v>
      </c>
      <c r="E16" s="22"/>
      <c r="F16" s="5"/>
    </row>
    <row r="17" spans="1:6" ht="18" customHeight="1" thickBot="1">
      <c r="A17" s="6" t="s">
        <v>11</v>
      </c>
      <c r="B17" s="7"/>
      <c r="C17" s="7"/>
      <c r="D17" s="7"/>
      <c r="E17" s="7"/>
      <c r="F17" s="8"/>
    </row>
    <row r="18" spans="1:6" ht="54" customHeight="1" thickBot="1">
      <c r="A18" s="38" t="s">
        <v>12</v>
      </c>
      <c r="B18" s="39" t="s">
        <v>13</v>
      </c>
      <c r="C18" s="40" t="s">
        <v>14</v>
      </c>
      <c r="D18" s="40" t="s">
        <v>15</v>
      </c>
      <c r="E18" s="40" t="s">
        <v>16</v>
      </c>
      <c r="F18" s="40" t="s">
        <v>17</v>
      </c>
    </row>
    <row r="19" spans="1:6" ht="16.5" thickBot="1">
      <c r="A19" s="41" t="str">
        <f t="shared" ref="A19:A31" si="0">"Quarter " &amp; ROW()-18</f>
        <v>Quarter 1</v>
      </c>
      <c r="B19" s="43">
        <v>1576943.06</v>
      </c>
      <c r="C19" s="44">
        <f t="shared" ref="C19:C31" ca="1" si="1">SUM(INDIRECT("B$19:B" &amp; ROW()))</f>
        <v>1576943.06</v>
      </c>
      <c r="D19" s="43">
        <v>360592.15</v>
      </c>
      <c r="E19" s="44">
        <f t="shared" ref="E19:E31" ca="1" si="2">SUM(INDIRECT("D$19:D" &amp; ROW()))</f>
        <v>360592.15</v>
      </c>
      <c r="F19" s="44">
        <f t="shared" ref="F19:F32" ca="1" si="3">SUM(INDIRECT("C" &amp; ROW()), INDIRECT("E" &amp; ROW()))</f>
        <v>1937535.21</v>
      </c>
    </row>
    <row r="20" spans="1:6" ht="16.5" thickBot="1">
      <c r="A20" s="41" t="str">
        <f t="shared" si="0"/>
        <v>Quarter 2</v>
      </c>
      <c r="B20" s="43">
        <v>3290698.99</v>
      </c>
      <c r="C20" s="44">
        <f t="shared" ca="1" si="1"/>
        <v>4867642.0500000007</v>
      </c>
      <c r="D20" s="43">
        <v>360592.15</v>
      </c>
      <c r="E20" s="44">
        <f t="shared" ca="1" si="2"/>
        <v>721184.3</v>
      </c>
      <c r="F20" s="44">
        <f t="shared" ca="1" si="3"/>
        <v>5588826.3500000006</v>
      </c>
    </row>
    <row r="21" spans="1:6" ht="16.5" thickBot="1">
      <c r="A21" s="41" t="str">
        <f t="shared" si="0"/>
        <v>Quarter 3</v>
      </c>
      <c r="B21" s="43">
        <v>2247720.06</v>
      </c>
      <c r="C21" s="44">
        <f t="shared" ca="1" si="1"/>
        <v>7115362.1100000013</v>
      </c>
      <c r="D21" s="43">
        <v>360592.14</v>
      </c>
      <c r="E21" s="44">
        <f t="shared" ca="1" si="2"/>
        <v>1081776.44</v>
      </c>
      <c r="F21" s="44">
        <f t="shared" ca="1" si="3"/>
        <v>8197138.5500000007</v>
      </c>
    </row>
    <row r="22" spans="1:6" ht="16.5" thickBot="1">
      <c r="A22" s="41" t="str">
        <f t="shared" si="0"/>
        <v>Quarter 4</v>
      </c>
      <c r="B22" s="43">
        <v>1854786.49</v>
      </c>
      <c r="C22" s="44">
        <f t="shared" ca="1" si="1"/>
        <v>8970148.6000000015</v>
      </c>
      <c r="D22" s="43">
        <v>360592.14</v>
      </c>
      <c r="E22" s="44">
        <f t="shared" ca="1" si="2"/>
        <v>1442368.58</v>
      </c>
      <c r="F22" s="44">
        <f t="shared" ca="1" si="3"/>
        <v>10412517.180000002</v>
      </c>
    </row>
    <row r="23" spans="1:6" ht="16.5" thickBot="1">
      <c r="A23" s="41" t="str">
        <f t="shared" si="0"/>
        <v>Quarter 5</v>
      </c>
      <c r="B23" s="43">
        <v>1993192.56</v>
      </c>
      <c r="C23" s="44">
        <f t="shared" ca="1" si="1"/>
        <v>10963341.160000002</v>
      </c>
      <c r="D23" s="43">
        <v>360592.14</v>
      </c>
      <c r="E23" s="44">
        <f t="shared" ca="1" si="2"/>
        <v>1802960.7200000002</v>
      </c>
      <c r="F23" s="44">
        <f t="shared" ca="1" si="3"/>
        <v>12766301.880000003</v>
      </c>
    </row>
    <row r="24" spans="1:6" ht="16.5" thickBot="1">
      <c r="A24" s="41" t="str">
        <f t="shared" si="0"/>
        <v>Quarter 6</v>
      </c>
      <c r="B24" s="43">
        <v>1504338.99</v>
      </c>
      <c r="C24" s="44">
        <f t="shared" ca="1" si="1"/>
        <v>12467680.150000002</v>
      </c>
      <c r="D24" s="43">
        <v>360592.14</v>
      </c>
      <c r="E24" s="44">
        <f t="shared" ca="1" si="2"/>
        <v>2163552.8600000003</v>
      </c>
      <c r="F24" s="44">
        <f t="shared" ca="1" si="3"/>
        <v>14631233.010000002</v>
      </c>
    </row>
    <row r="25" spans="1:6" ht="16.5" thickBot="1">
      <c r="A25" s="41" t="str">
        <f t="shared" si="0"/>
        <v>Quarter 7</v>
      </c>
      <c r="B25" s="43">
        <v>865286.48</v>
      </c>
      <c r="C25" s="44">
        <f t="shared" ca="1" si="1"/>
        <v>13332966.630000003</v>
      </c>
      <c r="D25" s="43">
        <v>360592.14</v>
      </c>
      <c r="E25" s="44">
        <f t="shared" ca="1" si="2"/>
        <v>2524145.0000000005</v>
      </c>
      <c r="F25" s="44">
        <f t="shared" ca="1" si="3"/>
        <v>15857111.630000003</v>
      </c>
    </row>
    <row r="26" spans="1:6" ht="16.5" thickBot="1">
      <c r="A26" s="41" t="str">
        <f t="shared" si="0"/>
        <v>Quarter 8</v>
      </c>
      <c r="B26" s="43">
        <v>0</v>
      </c>
      <c r="C26" s="44">
        <f t="shared" ca="1" si="1"/>
        <v>13332966.630000003</v>
      </c>
      <c r="D26" s="43">
        <v>0</v>
      </c>
      <c r="E26" s="44">
        <f t="shared" ca="1" si="2"/>
        <v>2524145.0000000005</v>
      </c>
      <c r="F26" s="44">
        <f t="shared" ca="1" si="3"/>
        <v>15857111.630000003</v>
      </c>
    </row>
    <row r="27" spans="1:6" ht="16.5" thickBot="1">
      <c r="A27" s="41" t="str">
        <f t="shared" si="0"/>
        <v>Quarter 9</v>
      </c>
      <c r="B27" s="43">
        <v>0</v>
      </c>
      <c r="C27" s="44">
        <f t="shared" ca="1" si="1"/>
        <v>13332966.630000003</v>
      </c>
      <c r="D27" s="43">
        <v>0</v>
      </c>
      <c r="E27" s="44">
        <f t="shared" ca="1" si="2"/>
        <v>2524145.0000000005</v>
      </c>
      <c r="F27" s="44">
        <f t="shared" ca="1" si="3"/>
        <v>15857111.630000003</v>
      </c>
    </row>
    <row r="28" spans="1:6" ht="16.5" thickBot="1">
      <c r="A28" s="41" t="str">
        <f t="shared" si="0"/>
        <v>Quarter 10</v>
      </c>
      <c r="B28" s="43">
        <v>0</v>
      </c>
      <c r="C28" s="44">
        <f t="shared" ca="1" si="1"/>
        <v>13332966.630000003</v>
      </c>
      <c r="D28" s="43">
        <v>0</v>
      </c>
      <c r="E28" s="44">
        <f t="shared" ca="1" si="2"/>
        <v>2524145.0000000005</v>
      </c>
      <c r="F28" s="44">
        <f t="shared" ca="1" si="3"/>
        <v>15857111.630000003</v>
      </c>
    </row>
    <row r="29" spans="1:6" ht="16.5" thickBot="1">
      <c r="A29" s="41" t="str">
        <f t="shared" si="0"/>
        <v>Quarter 11</v>
      </c>
      <c r="B29" s="43">
        <v>0</v>
      </c>
      <c r="C29" s="44">
        <f t="shared" ca="1" si="1"/>
        <v>13332966.630000003</v>
      </c>
      <c r="D29" s="43">
        <v>0</v>
      </c>
      <c r="E29" s="44">
        <f t="shared" ca="1" si="2"/>
        <v>2524145.0000000005</v>
      </c>
      <c r="F29" s="44">
        <f t="shared" ca="1" si="3"/>
        <v>15857111.630000003</v>
      </c>
    </row>
    <row r="30" spans="1:6" ht="16.5" thickBot="1">
      <c r="A30" s="41" t="str">
        <f t="shared" si="0"/>
        <v>Quarter 12</v>
      </c>
      <c r="B30" s="43">
        <v>0</v>
      </c>
      <c r="C30" s="44">
        <f t="shared" ca="1" si="1"/>
        <v>13332966.630000003</v>
      </c>
      <c r="D30" s="43">
        <v>0</v>
      </c>
      <c r="E30" s="44">
        <f t="shared" ca="1" si="2"/>
        <v>2524145.0000000005</v>
      </c>
      <c r="F30" s="44">
        <f t="shared" ca="1" si="3"/>
        <v>15857111.630000003</v>
      </c>
    </row>
    <row r="31" spans="1:6" ht="16.5" thickBot="1">
      <c r="A31" s="41" t="str">
        <f t="shared" si="0"/>
        <v>Quarter 13</v>
      </c>
      <c r="B31" s="43">
        <v>0</v>
      </c>
      <c r="C31" s="44">
        <f t="shared" ca="1" si="1"/>
        <v>13332966.630000003</v>
      </c>
      <c r="D31" s="43">
        <v>0</v>
      </c>
      <c r="E31" s="44">
        <f t="shared" ca="1" si="2"/>
        <v>2524145.0000000005</v>
      </c>
      <c r="F31" s="44">
        <f t="shared" ca="1" si="3"/>
        <v>15857111.630000003</v>
      </c>
    </row>
    <row r="32" spans="1:6" ht="15" customHeight="1" thickBot="1">
      <c r="A32" s="37" t="s">
        <v>18</v>
      </c>
      <c r="B32" s="42">
        <f ca="1">SUM(INDIRECT("B" &amp; ROW()-1):B19)</f>
        <v>13332966.630000003</v>
      </c>
      <c r="C32" s="42">
        <f ca="1">SUM(INDIRECT("B" &amp; ROW()))</f>
        <v>13332966.630000003</v>
      </c>
      <c r="D32" s="42">
        <f ca="1">SUM(INDIRECT("D" &amp; ROW()-1):D19)</f>
        <v>2524145.0000000005</v>
      </c>
      <c r="E32" s="42">
        <f ca="1">SUM(INDIRECT("D" &amp; ROW()))</f>
        <v>2524145.0000000005</v>
      </c>
      <c r="F32" s="42">
        <f t="shared" ca="1" si="3"/>
        <v>15857111.630000003</v>
      </c>
    </row>
    <row r="33" spans="1:6" ht="19.5" customHeight="1">
      <c r="A33" s="9"/>
      <c r="B33" s="9"/>
      <c r="C33" s="9"/>
      <c r="D33" s="9"/>
      <c r="E33" s="9"/>
      <c r="F33" s="9"/>
    </row>
    <row r="34" spans="1:6" s="9" customFormat="1"/>
    <row r="35" spans="1:6" s="9" customFormat="1"/>
    <row r="36" spans="1:6" s="9" customFormat="1"/>
    <row r="37" spans="1:6" s="9" customFormat="1"/>
    <row r="38" spans="1:6" s="9" customFormat="1"/>
    <row r="39" spans="1:6" s="9" customFormat="1"/>
    <row r="40" spans="1:6" s="9" customFormat="1"/>
    <row r="41" spans="1:6" s="9" customFormat="1"/>
    <row r="42" spans="1:6" s="9" customFormat="1"/>
    <row r="43" spans="1:6" s="9" customFormat="1"/>
    <row r="44" spans="1:6" s="9" customFormat="1"/>
    <row r="45" spans="1:6" s="9" customFormat="1"/>
    <row r="46" spans="1:6" s="9" customFormat="1"/>
    <row r="47" spans="1:6" s="9" customFormat="1"/>
    <row r="48" spans="1:6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13" spans="1:6" s="9" customFormat="1">
      <c r="A113" s="1"/>
      <c r="B113" s="1"/>
      <c r="C113" s="1"/>
      <c r="D113" s="1"/>
      <c r="E113" s="1"/>
      <c r="F113" s="1"/>
    </row>
  </sheetData>
  <sheetProtection selectLockedCells="1"/>
  <pageMargins left="0.7" right="0.7" top="0.75" bottom="0.75" header="0.3" footer="0.3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10479-de88-467a-9efa-f703d0f310af" xsi:nil="true"/>
    <lcf76f155ced4ddcb4097134ff3c332f xmlns="b96c6d68-76f4-41e1-8522-dff96a15c0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EF7C7BC38954CBA77D1B1A1FC16C7" ma:contentTypeVersion="16" ma:contentTypeDescription="Create a new document." ma:contentTypeScope="" ma:versionID="594761cf977b17d493dffb2f2d476da5">
  <xsd:schema xmlns:xsd="http://www.w3.org/2001/XMLSchema" xmlns:xs="http://www.w3.org/2001/XMLSchema" xmlns:p="http://schemas.microsoft.com/office/2006/metadata/properties" xmlns:ns2="b96c6d68-76f4-41e1-8522-dff96a15c04c" xmlns:ns3="b7410479-de88-467a-9efa-f703d0f310af" targetNamespace="http://schemas.microsoft.com/office/2006/metadata/properties" ma:root="true" ma:fieldsID="450a501d3175d75a29baa3a98b8afb86" ns2:_="" ns3:_="">
    <xsd:import namespace="b96c6d68-76f4-41e1-8522-dff96a15c04c"/>
    <xsd:import namespace="b7410479-de88-467a-9efa-f703d0f31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c6d68-76f4-41e1-8522-dff96a15c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859610-e4d8-453f-b2cf-e0dad6e16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10479-de88-467a-9efa-f703d0f31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35b6c5-f869-4e40-b513-189b8655a84b}" ma:internalName="TaxCatchAll" ma:showField="CatchAllData" ma:web="b7410479-de88-467a-9efa-f703d0f31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79A42-5F40-492C-89B8-74E5AEE5983B}">
  <ds:schemaRefs>
    <ds:schemaRef ds:uri="b7410479-de88-467a-9efa-f703d0f310af"/>
    <ds:schemaRef ds:uri="http://purl.org/dc/terms/"/>
    <ds:schemaRef ds:uri="http://schemas.microsoft.com/office/infopath/2007/PartnerControls"/>
    <ds:schemaRef ds:uri="b96c6d68-76f4-41e1-8522-dff96a15c04c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80E65AC-1248-4BFC-A104-1865A7E6A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c6d68-76f4-41e1-8522-dff96a15c04c"/>
    <ds:schemaRef ds:uri="b7410479-de88-467a-9efa-f703d0f310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F5F88C-3CC3-4CAE-B810-E96154564E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Expend Plan</vt:lpstr>
      <vt:lpstr>FP_TotalAdminCap_Leveraged_Funding_Amount</vt:lpstr>
      <vt:lpstr>FP_TotalAdminCap_WIOA_15</vt:lpstr>
      <vt:lpstr>FP_TotalProgranCost_Leveraged_Funding_Amount</vt:lpstr>
      <vt:lpstr>FP_TotalProgranCost_WIOA_15</vt:lpstr>
      <vt:lpstr>GMS_Application_Lead_Agency_Applicant</vt:lpstr>
      <vt:lpstr>GMS_Application_Name</vt:lpstr>
      <vt:lpstr>Quarter_Quarterly_Planned_Expenditures</vt:lpstr>
      <vt:lpstr>Quarter_Quarterly_Planned_Match</vt:lpstr>
      <vt:lpstr>Quarter_Start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Western States Council of Sheet Metal Workers - Funding &amp; Expenditure Plan</dc:title>
  <dc:subject/>
  <dc:creator>Sarah Fahad</dc:creator>
  <cp:keywords/>
  <dc:description/>
  <cp:lastModifiedBy>Montijo, Aldo@CWDB</cp:lastModifiedBy>
  <cp:revision/>
  <dcterms:created xsi:type="dcterms:W3CDTF">2022-01-18T08:01:29Z</dcterms:created>
  <dcterms:modified xsi:type="dcterms:W3CDTF">2024-05-16T21:44:15Z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0x010100A3BEF7C7BC38954CBA77D1B1A1FC16C7</vt:lpwstr>
  </property>
  <property fmtid="{D5CDD505-2E9C-101B-9397-08002B2CF9AE}" pid="3" name="MediaServiceImageTags">
    <vt:lpwstr/>
  </property>
</Properties>
</file>